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NDY\Desktop\IFA\"/>
    </mc:Choice>
  </mc:AlternateContent>
  <xr:revisionPtr revIDLastSave="0" documentId="13_ncr:1_{C768D0E2-98D8-4887-8259-A35928E55568}" xr6:coauthVersionLast="43" xr6:coauthVersionMax="43" xr10:uidLastSave="{00000000-0000-0000-0000-000000000000}"/>
  <bookViews>
    <workbookView xWindow="-120" yWindow="-120" windowWidth="21840" windowHeight="13140" xr2:uid="{27D76349-2E88-4757-9740-E4309EBCE02E}"/>
  </bookViews>
  <sheets>
    <sheet name="美元分紅計劃" sheetId="1" r:id="rId1"/>
    <sheet name="美元投資計劃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2" l="1"/>
  <c r="F20" i="2" s="1"/>
  <c r="D22" i="2"/>
  <c r="D21" i="2"/>
  <c r="F21" i="2" s="1"/>
  <c r="D19" i="2"/>
  <c r="D18" i="2"/>
  <c r="D17" i="2"/>
  <c r="F17" i="2" s="1"/>
  <c r="D16" i="2"/>
  <c r="F16" i="2" s="1"/>
  <c r="F18" i="2"/>
  <c r="F19" i="2"/>
  <c r="F22" i="2"/>
  <c r="F15" i="2"/>
  <c r="F10" i="2"/>
  <c r="L22" i="1"/>
  <c r="L20" i="1"/>
  <c r="F15" i="1"/>
  <c r="F10" i="1"/>
  <c r="F17" i="1"/>
  <c r="F18" i="1"/>
  <c r="F19" i="1"/>
  <c r="F20" i="1"/>
  <c r="F21" i="1"/>
  <c r="F22" i="1"/>
  <c r="F23" i="1"/>
  <c r="F16" i="1"/>
</calcChain>
</file>

<file path=xl/sharedStrings.xml><?xml version="1.0" encoding="utf-8"?>
<sst xmlns="http://schemas.openxmlformats.org/spreadsheetml/2006/main" count="94" uniqueCount="67">
  <si>
    <t>美元分紅計劃:</t>
    <phoneticPr fontId="6" type="noConversion"/>
  </si>
  <si>
    <t>客戶資金流: ~USD$200,000-250,000</t>
    <phoneticPr fontId="6" type="noConversion"/>
  </si>
  <si>
    <t>第一年:</t>
    <phoneticPr fontId="6" type="noConversion"/>
  </si>
  <si>
    <t>第二年:</t>
    <phoneticPr fontId="6" type="noConversion"/>
  </si>
  <si>
    <t>第三年:</t>
    <phoneticPr fontId="6" type="noConversion"/>
  </si>
  <si>
    <t>第四年:</t>
    <phoneticPr fontId="6" type="noConversion"/>
  </si>
  <si>
    <t>第五年:</t>
    <phoneticPr fontId="6" type="noConversion"/>
  </si>
  <si>
    <t>。</t>
    <phoneticPr fontId="6" type="noConversion"/>
  </si>
  <si>
    <t>第十年:</t>
    <phoneticPr fontId="6" type="noConversion"/>
  </si>
  <si>
    <t>預期回本</t>
    <phoneticPr fontId="6" type="noConversion"/>
  </si>
  <si>
    <t>第十五年:</t>
    <phoneticPr fontId="6" type="noConversion"/>
  </si>
  <si>
    <t>第二十年:</t>
    <phoneticPr fontId="6" type="noConversion"/>
  </si>
  <si>
    <t>第二十五年:</t>
    <phoneticPr fontId="6" type="noConversion"/>
  </si>
  <si>
    <t>第三十年:</t>
    <phoneticPr fontId="6" type="noConversion"/>
  </si>
  <si>
    <t>第三十五年:</t>
    <phoneticPr fontId="6" type="noConversion"/>
  </si>
  <si>
    <t>第十八年:</t>
    <phoneticPr fontId="6" type="noConversion"/>
  </si>
  <si>
    <t>預期回報率:100%</t>
    <phoneticPr fontId="6" type="noConversion"/>
  </si>
  <si>
    <t>預期回報率:300%</t>
    <phoneticPr fontId="6" type="noConversion"/>
  </si>
  <si>
    <t>第五十年:</t>
    <phoneticPr fontId="6" type="noConversion"/>
  </si>
  <si>
    <t>不提取現金的情況</t>
    <phoneticPr fontId="6" type="noConversion"/>
  </si>
  <si>
    <t>5年總繳付:</t>
    <phoneticPr fontId="6" type="noConversion"/>
  </si>
  <si>
    <t>第八年:</t>
    <phoneticPr fontId="6" type="noConversion"/>
  </si>
  <si>
    <t>第十七年:</t>
    <phoneticPr fontId="6" type="noConversion"/>
  </si>
  <si>
    <t>預期回報率:370%</t>
    <phoneticPr fontId="6" type="noConversion"/>
  </si>
  <si>
    <t>預期回報率:1700%</t>
    <phoneticPr fontId="6" type="noConversion"/>
  </si>
  <si>
    <t>計劃特點:</t>
    <phoneticPr fontId="6" type="noConversion"/>
  </si>
  <si>
    <t>1. 無限轉換受保人﹐富傳三代。</t>
    <phoneticPr fontId="6" type="noConversion"/>
  </si>
  <si>
    <t>2. 可從計劃中作定期提取安排，亦可累積生息。</t>
    <phoneticPr fontId="6" type="noConversion"/>
  </si>
  <si>
    <t>4. 保費繳付期結束，3年後已預期回本。</t>
    <phoneticPr fontId="6" type="noConversion"/>
  </si>
  <si>
    <t>3. 此保單屬美元分紅保本計劃，配置美元分散風險。</t>
    <phoneticPr fontId="6" type="noConversion"/>
  </si>
  <si>
    <t>5. 12年後回報已可翻倍。</t>
    <phoneticPr fontId="6" type="noConversion"/>
  </si>
  <si>
    <t>提取現金的情況</t>
    <phoneticPr fontId="6" type="noConversion"/>
  </si>
  <si>
    <t>教育基金:</t>
    <phoneticPr fontId="6" type="noConversion"/>
  </si>
  <si>
    <t>客戶35歲，小孩8歲，希望小孩18歲時能到國外留學，</t>
    <phoneticPr fontId="6" type="noConversion"/>
  </si>
  <si>
    <t>並希望小孩28歲時能有一筆資金置業。</t>
    <phoneticPr fontId="6" type="noConversion"/>
  </si>
  <si>
    <t>小孩年齡</t>
    <phoneticPr fontId="6" type="noConversion"/>
  </si>
  <si>
    <t>18歲</t>
    <phoneticPr fontId="6" type="noConversion"/>
  </si>
  <si>
    <t>19歲</t>
  </si>
  <si>
    <t>20歲</t>
  </si>
  <si>
    <t>21歲</t>
  </si>
  <si>
    <t>第十一年:</t>
    <phoneticPr fontId="6" type="noConversion"/>
  </si>
  <si>
    <t>第十二年:</t>
    <phoneticPr fontId="6" type="noConversion"/>
  </si>
  <si>
    <t>第十三年:</t>
    <phoneticPr fontId="6" type="noConversion"/>
  </si>
  <si>
    <t>提取金額</t>
    <phoneticPr fontId="6" type="noConversion"/>
  </si>
  <si>
    <t>RMB</t>
    <phoneticPr fontId="6" type="noConversion"/>
  </si>
  <si>
    <t>USD</t>
    <phoneticPr fontId="6" type="noConversion"/>
  </si>
  <si>
    <t>第十四年:</t>
    <phoneticPr fontId="6" type="noConversion"/>
  </si>
  <si>
    <t>25歲</t>
    <phoneticPr fontId="6" type="noConversion"/>
  </si>
  <si>
    <t>保單可提取現金價值</t>
    <phoneticPr fontId="6" type="noConversion"/>
  </si>
  <si>
    <t>保單年度</t>
    <phoneticPr fontId="6" type="noConversion"/>
  </si>
  <si>
    <t>…</t>
    <phoneticPr fontId="6" type="noConversion"/>
  </si>
  <si>
    <t>CASE 1:</t>
    <phoneticPr fontId="6" type="noConversion"/>
  </si>
  <si>
    <t>此計劃可使客戶小孩同時準備留學資金，亦能為小孩將來置業做好準備。</t>
    <phoneticPr fontId="6" type="noConversion"/>
  </si>
  <si>
    <t>美元投資組合計劃:</t>
    <phoneticPr fontId="6" type="noConversion"/>
  </si>
  <si>
    <t>客戶資金流: ~USD$50,000-250,000</t>
    <phoneticPr fontId="6" type="noConversion"/>
  </si>
  <si>
    <t>回報率平均每年:</t>
    <phoneticPr fontId="6" type="noConversion"/>
  </si>
  <si>
    <t>假設年繳5年，每年50,000美金</t>
    <phoneticPr fontId="6" type="noConversion"/>
  </si>
  <si>
    <t>第十六年:</t>
    <phoneticPr fontId="6" type="noConversion"/>
  </si>
  <si>
    <t>第四年: (選擇性供款)</t>
    <phoneticPr fontId="6" type="noConversion"/>
  </si>
  <si>
    <t>第五年: (選擇性供款)</t>
    <phoneticPr fontId="6" type="noConversion"/>
  </si>
  <si>
    <t>2. 最短三年供款期，期後可選擇性供款，靈活性極大。</t>
    <phoneticPr fontId="6" type="noConversion"/>
  </si>
  <si>
    <t>1. 全球性美元投資，基金選擇多達180隻。</t>
    <phoneticPr fontId="6" type="noConversion"/>
  </si>
  <si>
    <t>3. 投資組合可按照客戶風險程度調整，轉換基金不需額外收費。</t>
    <phoneticPr fontId="6" type="noConversion"/>
  </si>
  <si>
    <t>預期回報率:630%</t>
    <phoneticPr fontId="6" type="noConversion"/>
  </si>
  <si>
    <t>4. 預期回報第十年翻倍，第十八年已可到3倍回報。</t>
    <phoneticPr fontId="6" type="noConversion"/>
  </si>
  <si>
    <t>5. 入場門檻較低，可自訂投資金額，以獲取將來可觀的回報。</t>
    <phoneticPr fontId="6" type="noConversion"/>
  </si>
  <si>
    <t>年繳一萬美金即可申請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</si>
</sst>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24" formatCode="&quot;US$&quot;#,##0_);[Red]\(&quot;US$&quot;#,##0\)"/>
    <numFmt numFmtId="183" formatCode="_-[$$-404]* #,##0_-;\-[$$-404]* #,##0_-;_-[$$-404]* &quot;-&quot;??_-;_-@_-"/>
    <numFmt numFmtId="184" formatCode="&quot;US$&quot;#,##0"/>
    <numFmt numFmtId="187" formatCode="_ [$¥-804]* #,##0_ ;_ [$¥-804]* \-#,##0_ ;_ [$¥-804]* &quot;-&quot;??_ ;_ @_ "/>
  </numFmts>
  <fonts count="2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5"/>
      <color theme="3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DengXian"/>
      <charset val="134"/>
    </font>
    <font>
      <b/>
      <sz val="12"/>
      <color rgb="FFFA7D00"/>
      <name val="DengXian"/>
      <charset val="134"/>
    </font>
    <font>
      <b/>
      <sz val="14"/>
      <color theme="3"/>
      <name val="DengXian"/>
      <charset val="134"/>
    </font>
    <font>
      <sz val="14"/>
      <color theme="1"/>
      <name val="DengXian"/>
      <charset val="134"/>
    </font>
    <font>
      <b/>
      <sz val="14"/>
      <color rgb="FF00B050"/>
      <name val="DengXian"/>
      <charset val="134"/>
    </font>
    <font>
      <b/>
      <sz val="14"/>
      <color rgb="FFFA7D00"/>
      <name val="DengXian"/>
      <charset val="134"/>
    </font>
    <font>
      <sz val="14"/>
      <color theme="0"/>
      <name val="DengXian"/>
      <charset val="134"/>
    </font>
    <font>
      <b/>
      <i/>
      <sz val="14"/>
      <color theme="1"/>
      <name val="DengXian"/>
      <charset val="134"/>
    </font>
    <font>
      <sz val="12"/>
      <color rgb="FF3F3F76"/>
      <name val="DengXian"/>
      <charset val="134"/>
    </font>
    <font>
      <b/>
      <sz val="12"/>
      <color theme="1"/>
      <name val="DengXian"/>
      <charset val="134"/>
    </font>
    <font>
      <sz val="12"/>
      <color theme="0"/>
      <name val="DengXian"/>
      <charset val="134"/>
    </font>
    <font>
      <b/>
      <sz val="14"/>
      <color rgb="FF00B0F0"/>
      <name val="DengXian"/>
      <charset val="134"/>
    </font>
    <font>
      <b/>
      <i/>
      <sz val="12"/>
      <color theme="9" tint="-0.499984740745262"/>
      <name val="新細明體"/>
      <family val="1"/>
      <charset val="136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1" xfId="1">
      <alignment vertical="center"/>
    </xf>
    <xf numFmtId="184" fontId="8" fillId="2" borderId="2" xfId="2" applyNumberFormat="1" applyFont="1">
      <alignment vertical="center"/>
    </xf>
    <xf numFmtId="0" fontId="9" fillId="0" borderId="1" xfId="1" applyFont="1">
      <alignment vertical="center"/>
    </xf>
    <xf numFmtId="183" fontId="9" fillId="0" borderId="1" xfId="1" applyNumberFormat="1" applyFont="1">
      <alignment vertical="center"/>
    </xf>
    <xf numFmtId="184" fontId="9" fillId="0" borderId="1" xfId="1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83" fontId="10" fillId="0" borderId="0" xfId="0" applyNumberFormat="1" applyFont="1">
      <alignment vertical="center"/>
    </xf>
    <xf numFmtId="184" fontId="10" fillId="0" borderId="0" xfId="0" applyNumberFormat="1" applyFont="1">
      <alignment vertical="center"/>
    </xf>
    <xf numFmtId="184" fontId="10" fillId="3" borderId="3" xfId="3" applyNumberFormat="1" applyFont="1" applyAlignment="1">
      <alignment horizontal="center" vertical="center"/>
    </xf>
    <xf numFmtId="0" fontId="10" fillId="0" borderId="0" xfId="0" applyNumberFormat="1" applyFont="1" applyAlignment="1">
      <alignment horizontal="left" vertical="center"/>
    </xf>
    <xf numFmtId="24" fontId="11" fillId="2" borderId="2" xfId="2" applyNumberFormat="1" applyFont="1">
      <alignment vertical="center"/>
    </xf>
    <xf numFmtId="187" fontId="10" fillId="0" borderId="0" xfId="0" applyNumberFormat="1" applyFo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Fill="1" applyBorder="1">
      <alignment vertical="center"/>
    </xf>
    <xf numFmtId="184" fontId="12" fillId="2" borderId="2" xfId="2" applyNumberFormat="1" applyFont="1">
      <alignment vertical="center"/>
    </xf>
    <xf numFmtId="0" fontId="10" fillId="7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13" fillId="9" borderId="0" xfId="5" applyFont="1" applyFill="1">
      <alignment vertical="center"/>
    </xf>
    <xf numFmtId="0" fontId="14" fillId="0" borderId="0" xfId="0" applyFont="1" applyAlignment="1">
      <alignment horizontal="center" vertical="center"/>
    </xf>
    <xf numFmtId="187" fontId="7" fillId="6" borderId="0" xfId="7" applyNumberFormat="1" applyFont="1">
      <alignment vertical="center"/>
    </xf>
    <xf numFmtId="187" fontId="16" fillId="0" borderId="4" xfId="4" applyNumberFormat="1" applyFont="1">
      <alignment vertical="center"/>
    </xf>
    <xf numFmtId="184" fontId="17" fillId="5" borderId="0" xfId="6" applyNumberFormat="1" applyFont="1">
      <alignment vertical="center"/>
    </xf>
    <xf numFmtId="0" fontId="15" fillId="3" borderId="3" xfId="3" applyFont="1">
      <alignment vertical="center"/>
    </xf>
    <xf numFmtId="0" fontId="15" fillId="3" borderId="3" xfId="3" applyFont="1" applyAlignment="1">
      <alignment horizontal="center" vertical="center"/>
    </xf>
    <xf numFmtId="0" fontId="10" fillId="3" borderId="3" xfId="3" applyFont="1">
      <alignment vertical="center"/>
    </xf>
    <xf numFmtId="0" fontId="10" fillId="10" borderId="0" xfId="0" applyFont="1" applyFill="1">
      <alignment vertical="center"/>
    </xf>
    <xf numFmtId="9" fontId="10" fillId="0" borderId="0" xfId="0" applyNumberFormat="1" applyFont="1" applyAlignment="1">
      <alignment horizontal="left" vertical="center"/>
    </xf>
    <xf numFmtId="0" fontId="10" fillId="11" borderId="0" xfId="0" applyFont="1" applyFill="1">
      <alignment vertical="center"/>
    </xf>
    <xf numFmtId="183" fontId="10" fillId="11" borderId="0" xfId="0" applyNumberFormat="1" applyFont="1" applyFill="1">
      <alignment vertical="center"/>
    </xf>
    <xf numFmtId="24" fontId="18" fillId="2" borderId="2" xfId="2" applyNumberFormat="1" applyFont="1">
      <alignment vertical="center"/>
    </xf>
    <xf numFmtId="0" fontId="10" fillId="12" borderId="0" xfId="0" applyFont="1" applyFill="1" applyAlignment="1">
      <alignment horizontal="left" vertical="center"/>
    </xf>
    <xf numFmtId="0" fontId="19" fillId="7" borderId="0" xfId="0" applyFont="1" applyFill="1">
      <alignment vertical="center"/>
    </xf>
  </cellXfs>
  <cellStyles count="8">
    <cellStyle name="40% - 輔色5" xfId="7" builtinId="47"/>
    <cellStyle name="60% - 輔色1" xfId="5" builtinId="32"/>
    <cellStyle name="一般" xfId="0" builtinId="0"/>
    <cellStyle name="合計" xfId="4" builtinId="25"/>
    <cellStyle name="計算方式" xfId="2" builtinId="22"/>
    <cellStyle name="備註" xfId="3" builtinId="10"/>
    <cellStyle name="輔色4" xfId="6" builtinId="41"/>
    <cellStyle name="標題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33618</xdr:colOff>
      <xdr:row>14</xdr:row>
      <xdr:rowOff>22411</xdr:rowOff>
    </xdr:from>
    <xdr:to>
      <xdr:col>4</xdr:col>
      <xdr:colOff>363746</xdr:colOff>
      <xdr:row>15</xdr:row>
      <xdr:rowOff>4114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F61A6FEF-3D3A-4675-AF99-222BEBE3D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101353" y="3294529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330128</xdr:colOff>
      <xdr:row>17</xdr:row>
      <xdr:rowOff>217026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BEDC3CF1-021F-4A45-8EA8-11CB5330B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735" y="4000500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330128</xdr:colOff>
      <xdr:row>20</xdr:row>
      <xdr:rowOff>217026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77CD5A25-8408-44F8-891F-213A4712D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735" y="4740088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330128</xdr:colOff>
      <xdr:row>22</xdr:row>
      <xdr:rowOff>217026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6763EDF3-01BB-4CBD-91A0-0752FFC75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735" y="5233147"/>
          <a:ext cx="330128" cy="2170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41347</xdr:colOff>
      <xdr:row>19</xdr:row>
      <xdr:rowOff>1</xdr:rowOff>
    </xdr:from>
    <xdr:to>
      <xdr:col>4</xdr:col>
      <xdr:colOff>371475</xdr:colOff>
      <xdr:row>19</xdr:row>
      <xdr:rowOff>217027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9AA43658-A9A0-4952-80F5-2E855D749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118172" y="4448176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21</xdr:row>
      <xdr:rowOff>9525</xdr:rowOff>
    </xdr:from>
    <xdr:to>
      <xdr:col>4</xdr:col>
      <xdr:colOff>358703</xdr:colOff>
      <xdr:row>21</xdr:row>
      <xdr:rowOff>226551</xdr:rowOff>
    </xdr:to>
    <xdr:pic>
      <xdr:nvPicPr>
        <xdr:cNvPr id="7" name="圖片 6">
          <a:extLst>
            <a:ext uri="{FF2B5EF4-FFF2-40B4-BE49-F238E27FC236}">
              <a16:creationId xmlns:a16="http://schemas.microsoft.com/office/drawing/2014/main" id="{94A626D3-F692-400A-B691-711167AA3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105400" y="4953000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14</xdr:row>
      <xdr:rowOff>0</xdr:rowOff>
    </xdr:from>
    <xdr:to>
      <xdr:col>4</xdr:col>
      <xdr:colOff>368228</xdr:colOff>
      <xdr:row>14</xdr:row>
      <xdr:rowOff>217026</xdr:rowOff>
    </xdr:to>
    <xdr:pic>
      <xdr:nvPicPr>
        <xdr:cNvPr id="8" name="圖片 7">
          <a:extLst>
            <a:ext uri="{FF2B5EF4-FFF2-40B4-BE49-F238E27FC236}">
              <a16:creationId xmlns:a16="http://schemas.microsoft.com/office/drawing/2014/main" id="{ED7F0E89-4472-464A-AE9E-CF8E975CE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114925" y="3219450"/>
          <a:ext cx="330128" cy="217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都會">
  <a:themeElements>
    <a:clrScheme name="都會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都會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都會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7D052-DAE1-4200-A621-B917F2568097}">
  <dimension ref="A1:L30"/>
  <sheetViews>
    <sheetView tabSelected="1" zoomScale="85" zoomScaleNormal="85" workbookViewId="0">
      <selection activeCell="E1" sqref="E1"/>
    </sheetView>
  </sheetViews>
  <sheetFormatPr defaultRowHeight="18" x14ac:dyDescent="0.25"/>
  <cols>
    <col min="1" max="1" width="15.75" style="7" customWidth="1"/>
    <col min="2" max="2" width="16.125" style="8" bestFit="1" customWidth="1"/>
    <col min="3" max="3" width="3.875" style="7" customWidth="1"/>
    <col min="4" max="4" width="17.625" style="9" bestFit="1" customWidth="1"/>
    <col min="5" max="5" width="26.25" style="6" customWidth="1"/>
    <col min="6" max="6" width="15.75" style="7" bestFit="1" customWidth="1"/>
    <col min="7" max="7" width="6.375" style="28" customWidth="1"/>
    <col min="8" max="8" width="15" style="7" customWidth="1"/>
    <col min="9" max="9" width="19.25" style="7" bestFit="1" customWidth="1"/>
    <col min="10" max="10" width="19.375" style="7" bestFit="1" customWidth="1"/>
    <col min="11" max="11" width="24.625" style="7" customWidth="1"/>
    <col min="12" max="12" width="14.625" style="7" bestFit="1" customWidth="1"/>
    <col min="13" max="16384" width="9" style="7"/>
  </cols>
  <sheetData>
    <row r="1" spans="1:12" ht="18.75" thickBot="1" x14ac:dyDescent="0.3">
      <c r="A1" s="3" t="s">
        <v>1</v>
      </c>
      <c r="B1" s="4"/>
      <c r="C1" s="3"/>
      <c r="D1" s="5"/>
      <c r="H1" s="7" t="s">
        <v>51</v>
      </c>
    </row>
    <row r="2" spans="1:12" ht="21.75" thickTop="1" thickBot="1" x14ac:dyDescent="0.3">
      <c r="H2" s="1" t="s">
        <v>33</v>
      </c>
      <c r="I2" s="1"/>
      <c r="J2" s="1"/>
      <c r="K2" s="1"/>
    </row>
    <row r="3" spans="1:12" ht="21.75" thickTop="1" thickBot="1" x14ac:dyDescent="0.3">
      <c r="A3" s="30" t="s">
        <v>56</v>
      </c>
      <c r="B3" s="31"/>
      <c r="H3" s="1" t="s">
        <v>34</v>
      </c>
      <c r="I3" s="1"/>
      <c r="J3" s="1"/>
      <c r="K3" s="1"/>
    </row>
    <row r="4" spans="1:12" ht="18.75" thickTop="1" x14ac:dyDescent="0.25">
      <c r="A4" s="20" t="s">
        <v>0</v>
      </c>
      <c r="E4" s="10" t="s">
        <v>19</v>
      </c>
    </row>
    <row r="5" spans="1:12" x14ac:dyDescent="0.25">
      <c r="A5" s="21" t="s">
        <v>49</v>
      </c>
      <c r="B5" s="7"/>
      <c r="D5" s="7"/>
      <c r="E5" s="7"/>
      <c r="H5" s="7" t="s">
        <v>32</v>
      </c>
      <c r="J5" s="10" t="s">
        <v>31</v>
      </c>
    </row>
    <row r="6" spans="1:12" x14ac:dyDescent="0.25">
      <c r="A6" s="11" t="s">
        <v>2</v>
      </c>
      <c r="B6" s="12">
        <v>50000</v>
      </c>
    </row>
    <row r="7" spans="1:12" x14ac:dyDescent="0.25">
      <c r="A7" s="11" t="s">
        <v>3</v>
      </c>
      <c r="B7" s="12">
        <v>50000</v>
      </c>
    </row>
    <row r="8" spans="1:12" x14ac:dyDescent="0.25">
      <c r="A8" s="11" t="s">
        <v>4</v>
      </c>
      <c r="B8" s="12">
        <v>50000</v>
      </c>
    </row>
    <row r="9" spans="1:12" x14ac:dyDescent="0.25">
      <c r="A9" s="11" t="s">
        <v>5</v>
      </c>
      <c r="B9" s="12">
        <v>50000</v>
      </c>
      <c r="D9" s="9" t="s">
        <v>45</v>
      </c>
      <c r="F9" s="7" t="s">
        <v>44</v>
      </c>
    </row>
    <row r="10" spans="1:12" x14ac:dyDescent="0.25">
      <c r="A10" s="11" t="s">
        <v>6</v>
      </c>
      <c r="B10" s="12">
        <v>50000</v>
      </c>
      <c r="E10" s="6" t="s">
        <v>20</v>
      </c>
      <c r="F10" s="22">
        <f>SUM(B6:B10)*7</f>
        <v>1750000</v>
      </c>
    </row>
    <row r="11" spans="1:12" x14ac:dyDescent="0.25">
      <c r="A11" s="14"/>
      <c r="C11" s="7" t="s">
        <v>7</v>
      </c>
      <c r="F11" s="13"/>
    </row>
    <row r="12" spans="1:12" x14ac:dyDescent="0.25">
      <c r="A12" s="14"/>
      <c r="C12" s="7" t="s">
        <v>7</v>
      </c>
      <c r="F12" s="13"/>
    </row>
    <row r="13" spans="1:12" x14ac:dyDescent="0.25">
      <c r="A13" s="14"/>
      <c r="C13" s="7" t="s">
        <v>7</v>
      </c>
      <c r="F13" s="13"/>
    </row>
    <row r="14" spans="1:12" x14ac:dyDescent="0.25">
      <c r="C14" s="15" t="s">
        <v>7</v>
      </c>
      <c r="F14" s="13"/>
    </row>
    <row r="15" spans="1:12" ht="18.75" thickBot="1" x14ac:dyDescent="0.3">
      <c r="A15" s="7" t="s">
        <v>21</v>
      </c>
      <c r="B15" s="7"/>
      <c r="D15" s="16">
        <v>259416</v>
      </c>
      <c r="E15" s="17" t="s">
        <v>9</v>
      </c>
      <c r="F15" s="23">
        <f>D15*7</f>
        <v>1815912</v>
      </c>
      <c r="H15" s="25" t="s">
        <v>35</v>
      </c>
      <c r="I15" s="26" t="s">
        <v>49</v>
      </c>
      <c r="J15" s="26" t="s">
        <v>43</v>
      </c>
      <c r="K15" s="26" t="s">
        <v>48</v>
      </c>
      <c r="L15" s="27" t="s">
        <v>44</v>
      </c>
    </row>
    <row r="16" spans="1:12" ht="19.5" thickTop="1" thickBot="1" x14ac:dyDescent="0.3">
      <c r="A16" s="14" t="s">
        <v>8</v>
      </c>
      <c r="D16" s="16">
        <v>302339</v>
      </c>
      <c r="E16" s="7"/>
      <c r="F16" s="23">
        <f>D16*7</f>
        <v>2116373</v>
      </c>
    </row>
    <row r="17" spans="1:12" ht="19.5" thickTop="1" thickBot="1" x14ac:dyDescent="0.3">
      <c r="A17" s="14" t="s">
        <v>10</v>
      </c>
      <c r="D17" s="16">
        <v>440537</v>
      </c>
      <c r="F17" s="23">
        <f t="shared" ref="F17:F23" si="0">D17*7</f>
        <v>3083759</v>
      </c>
      <c r="H17" s="7" t="s">
        <v>36</v>
      </c>
      <c r="I17" s="14" t="s">
        <v>40</v>
      </c>
      <c r="J17" s="2">
        <v>50000</v>
      </c>
      <c r="K17" s="9"/>
    </row>
    <row r="18" spans="1:12" ht="19.5" thickTop="1" thickBot="1" x14ac:dyDescent="0.3">
      <c r="A18" s="7" t="s">
        <v>22</v>
      </c>
      <c r="D18" s="16">
        <v>505825</v>
      </c>
      <c r="E18" s="18" t="s">
        <v>16</v>
      </c>
      <c r="F18" s="23">
        <f t="shared" si="0"/>
        <v>3540775</v>
      </c>
      <c r="H18" s="7" t="s">
        <v>37</v>
      </c>
      <c r="I18" s="14" t="s">
        <v>41</v>
      </c>
      <c r="J18" s="2">
        <v>50000</v>
      </c>
      <c r="K18" s="9"/>
    </row>
    <row r="19" spans="1:12" ht="19.5" thickTop="1" thickBot="1" x14ac:dyDescent="0.3">
      <c r="A19" s="14" t="s">
        <v>11</v>
      </c>
      <c r="D19" s="16">
        <v>610717</v>
      </c>
      <c r="F19" s="23">
        <f t="shared" si="0"/>
        <v>4275019</v>
      </c>
      <c r="H19" s="7" t="s">
        <v>38</v>
      </c>
      <c r="I19" s="7" t="s">
        <v>42</v>
      </c>
      <c r="J19" s="2">
        <v>50000</v>
      </c>
      <c r="K19" s="9"/>
    </row>
    <row r="20" spans="1:12" ht="19.5" thickTop="1" thickBot="1" x14ac:dyDescent="0.3">
      <c r="A20" s="14" t="s">
        <v>12</v>
      </c>
      <c r="D20" s="16">
        <v>849891</v>
      </c>
      <c r="F20" s="23">
        <f t="shared" si="0"/>
        <v>5949237</v>
      </c>
      <c r="H20" s="7" t="s">
        <v>39</v>
      </c>
      <c r="I20" s="14" t="s">
        <v>46</v>
      </c>
      <c r="J20" s="2">
        <v>50000</v>
      </c>
      <c r="K20" s="24">
        <v>187059</v>
      </c>
      <c r="L20" s="23">
        <f>K20*7</f>
        <v>1309413</v>
      </c>
    </row>
    <row r="21" spans="1:12" ht="19.5" thickTop="1" thickBot="1" x14ac:dyDescent="0.3">
      <c r="A21" s="14" t="s">
        <v>13</v>
      </c>
      <c r="D21" s="16">
        <v>1189526</v>
      </c>
      <c r="E21" s="19" t="s">
        <v>23</v>
      </c>
      <c r="F21" s="23">
        <f t="shared" si="0"/>
        <v>8326682</v>
      </c>
      <c r="I21" s="6" t="s">
        <v>50</v>
      </c>
      <c r="J21" s="9"/>
      <c r="K21" s="9"/>
      <c r="L21" s="23"/>
    </row>
    <row r="22" spans="1:12" ht="19.5" thickTop="1" thickBot="1" x14ac:dyDescent="0.3">
      <c r="A22" s="14" t="s">
        <v>14</v>
      </c>
      <c r="D22" s="16">
        <v>1674450</v>
      </c>
      <c r="F22" s="23">
        <f t="shared" si="0"/>
        <v>11721150</v>
      </c>
      <c r="H22" s="7" t="s">
        <v>47</v>
      </c>
      <c r="I22" s="14" t="s">
        <v>15</v>
      </c>
      <c r="J22" s="9"/>
      <c r="K22" s="24">
        <v>251330</v>
      </c>
      <c r="L22" s="23">
        <f t="shared" ref="L21:L22" si="1">K22*7</f>
        <v>1759310</v>
      </c>
    </row>
    <row r="23" spans="1:12" ht="19.5" thickTop="1" thickBot="1" x14ac:dyDescent="0.3">
      <c r="A23" s="14" t="s">
        <v>18</v>
      </c>
      <c r="D23" s="16">
        <v>4529845</v>
      </c>
      <c r="E23" s="19" t="s">
        <v>24</v>
      </c>
      <c r="F23" s="23">
        <f t="shared" si="0"/>
        <v>31708915</v>
      </c>
      <c r="H23" s="14"/>
    </row>
    <row r="24" spans="1:12" ht="18.75" thickTop="1" x14ac:dyDescent="0.25">
      <c r="A24" s="14"/>
    </row>
    <row r="25" spans="1:12" ht="21" thickBot="1" x14ac:dyDescent="0.3">
      <c r="A25" s="33" t="s">
        <v>25</v>
      </c>
      <c r="H25" s="1" t="s">
        <v>52</v>
      </c>
      <c r="I25" s="1"/>
      <c r="J25" s="1"/>
      <c r="K25" s="1"/>
    </row>
    <row r="26" spans="1:12" ht="18.75" thickTop="1" x14ac:dyDescent="0.25">
      <c r="A26" s="14" t="s">
        <v>26</v>
      </c>
    </row>
    <row r="27" spans="1:12" x14ac:dyDescent="0.25">
      <c r="A27" s="14" t="s">
        <v>27</v>
      </c>
    </row>
    <row r="28" spans="1:12" x14ac:dyDescent="0.25">
      <c r="A28" s="14" t="s">
        <v>29</v>
      </c>
    </row>
    <row r="29" spans="1:12" x14ac:dyDescent="0.25">
      <c r="A29" s="7" t="s">
        <v>28</v>
      </c>
    </row>
    <row r="30" spans="1:12" x14ac:dyDescent="0.25">
      <c r="A30" s="7" t="s">
        <v>30</v>
      </c>
    </row>
  </sheetData>
  <phoneticPr fontId="6" type="noConversion"/>
  <conditionalFormatting sqref="J17:J20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347C-0E3F-43B5-BACD-CA9DDC739EED}">
  <dimension ref="A1:F30"/>
  <sheetViews>
    <sheetView workbookViewId="0">
      <selection activeCell="E13" sqref="E13"/>
    </sheetView>
  </sheetViews>
  <sheetFormatPr defaultRowHeight="16.5" x14ac:dyDescent="0.25"/>
  <cols>
    <col min="1" max="1" width="22.75" customWidth="1"/>
    <col min="2" max="2" width="17" bestFit="1" customWidth="1"/>
    <col min="3" max="3" width="4.125" bestFit="1" customWidth="1"/>
    <col min="4" max="4" width="22.75" bestFit="1" customWidth="1"/>
    <col min="5" max="5" width="28.125" customWidth="1"/>
    <col min="6" max="6" width="14.25" bestFit="1" customWidth="1"/>
    <col min="8" max="8" width="14.5" bestFit="1" customWidth="1"/>
    <col min="11" max="11" width="17.625" bestFit="1" customWidth="1"/>
    <col min="12" max="12" width="20.125" bestFit="1" customWidth="1"/>
    <col min="13" max="13" width="13" bestFit="1" customWidth="1"/>
  </cols>
  <sheetData>
    <row r="1" spans="1:6" ht="18.75" thickBot="1" x14ac:dyDescent="0.3">
      <c r="A1" s="3" t="s">
        <v>54</v>
      </c>
      <c r="B1" s="4"/>
      <c r="C1" s="3"/>
      <c r="D1" s="34" t="s">
        <v>66</v>
      </c>
      <c r="E1" s="6"/>
      <c r="F1" s="7"/>
    </row>
    <row r="2" spans="1:6" ht="18.75" thickTop="1" x14ac:dyDescent="0.25">
      <c r="A2" s="7"/>
      <c r="B2" s="8"/>
      <c r="C2" s="7"/>
      <c r="D2" s="9"/>
      <c r="E2" s="6"/>
      <c r="F2" s="7"/>
    </row>
    <row r="3" spans="1:6" ht="18" x14ac:dyDescent="0.25">
      <c r="A3" s="30" t="s">
        <v>56</v>
      </c>
      <c r="B3" s="31"/>
      <c r="C3" s="7"/>
      <c r="D3" s="9"/>
      <c r="E3" s="6"/>
      <c r="F3" s="7"/>
    </row>
    <row r="4" spans="1:6" ht="18" x14ac:dyDescent="0.25">
      <c r="A4" s="20" t="s">
        <v>53</v>
      </c>
      <c r="B4" s="8"/>
      <c r="C4" s="7"/>
      <c r="D4" s="9"/>
      <c r="E4" s="10" t="s">
        <v>19</v>
      </c>
      <c r="F4" s="7"/>
    </row>
    <row r="5" spans="1:6" ht="18" x14ac:dyDescent="0.25">
      <c r="A5" s="21" t="s">
        <v>49</v>
      </c>
      <c r="B5" s="7"/>
      <c r="C5" s="7"/>
      <c r="D5" s="7"/>
      <c r="E5" s="6" t="s">
        <v>55</v>
      </c>
      <c r="F5" s="29">
        <v>0.09</v>
      </c>
    </row>
    <row r="6" spans="1:6" ht="18" x14ac:dyDescent="0.25">
      <c r="A6" s="11" t="s">
        <v>2</v>
      </c>
      <c r="B6" s="12">
        <v>50000</v>
      </c>
      <c r="C6" s="7"/>
      <c r="D6" s="9"/>
      <c r="E6" s="6"/>
      <c r="F6" s="7"/>
    </row>
    <row r="7" spans="1:6" ht="18" x14ac:dyDescent="0.25">
      <c r="A7" s="11" t="s">
        <v>3</v>
      </c>
      <c r="B7" s="12">
        <v>50000</v>
      </c>
      <c r="C7" s="7"/>
      <c r="D7" s="9"/>
      <c r="E7" s="6"/>
      <c r="F7" s="7"/>
    </row>
    <row r="8" spans="1:6" ht="18" x14ac:dyDescent="0.25">
      <c r="A8" s="11" t="s">
        <v>4</v>
      </c>
      <c r="B8" s="12">
        <v>50000</v>
      </c>
      <c r="C8" s="7"/>
      <c r="D8" s="9"/>
      <c r="E8" s="6"/>
      <c r="F8" s="7"/>
    </row>
    <row r="9" spans="1:6" ht="18" x14ac:dyDescent="0.25">
      <c r="A9" s="11" t="s">
        <v>58</v>
      </c>
      <c r="B9" s="32">
        <v>50000</v>
      </c>
      <c r="C9" s="7"/>
      <c r="D9" s="9" t="s">
        <v>45</v>
      </c>
      <c r="E9" s="6"/>
      <c r="F9" s="7" t="s">
        <v>44</v>
      </c>
    </row>
    <row r="10" spans="1:6" ht="18" x14ac:dyDescent="0.25">
      <c r="A10" s="11" t="s">
        <v>59</v>
      </c>
      <c r="B10" s="32">
        <v>50000</v>
      </c>
      <c r="C10" s="7"/>
      <c r="D10" s="9"/>
      <c r="E10" s="6" t="s">
        <v>20</v>
      </c>
      <c r="F10" s="22">
        <f>SUM(B6:B10)*7</f>
        <v>1750000</v>
      </c>
    </row>
    <row r="11" spans="1:6" ht="18" x14ac:dyDescent="0.25">
      <c r="A11" s="14"/>
      <c r="B11" s="8"/>
      <c r="C11" s="7" t="s">
        <v>7</v>
      </c>
      <c r="D11" s="9"/>
      <c r="E11" s="6"/>
      <c r="F11" s="13"/>
    </row>
    <row r="12" spans="1:6" ht="18" x14ac:dyDescent="0.25">
      <c r="A12" s="14"/>
      <c r="B12" s="8"/>
      <c r="C12" s="7" t="s">
        <v>7</v>
      </c>
      <c r="D12" s="9"/>
      <c r="E12" s="6"/>
      <c r="F12" s="13"/>
    </row>
    <row r="13" spans="1:6" ht="18" x14ac:dyDescent="0.25">
      <c r="A13" s="14"/>
      <c r="B13" s="8"/>
      <c r="C13" s="7" t="s">
        <v>7</v>
      </c>
      <c r="D13" s="9"/>
      <c r="E13" s="6"/>
      <c r="F13" s="13"/>
    </row>
    <row r="14" spans="1:6" ht="18" x14ac:dyDescent="0.25">
      <c r="A14" s="7"/>
      <c r="B14" s="8"/>
      <c r="C14" s="15" t="s">
        <v>7</v>
      </c>
      <c r="D14" s="9"/>
      <c r="E14" s="6"/>
      <c r="F14" s="13"/>
    </row>
    <row r="15" spans="1:6" ht="18.75" thickBot="1" x14ac:dyDescent="0.3">
      <c r="A15" s="7" t="s">
        <v>8</v>
      </c>
      <c r="B15" s="7"/>
      <c r="C15" s="7"/>
      <c r="D15" s="16">
        <v>501847</v>
      </c>
      <c r="E15" s="18" t="s">
        <v>16</v>
      </c>
      <c r="F15" s="23">
        <f>D15*7</f>
        <v>3512929</v>
      </c>
    </row>
    <row r="16" spans="1:6" ht="19.5" thickTop="1" thickBot="1" x14ac:dyDescent="0.3">
      <c r="A16" s="14" t="s">
        <v>42</v>
      </c>
      <c r="B16" s="8"/>
      <c r="C16" s="7"/>
      <c r="D16" s="16">
        <f>$D$15*(1.09^3)</f>
        <v>649906.41856300016</v>
      </c>
      <c r="E16" s="7"/>
      <c r="F16" s="23">
        <f>D16*7</f>
        <v>4549344.9299410013</v>
      </c>
    </row>
    <row r="17" spans="1:6" ht="19.5" thickTop="1" thickBot="1" x14ac:dyDescent="0.3">
      <c r="A17" s="14" t="s">
        <v>10</v>
      </c>
      <c r="B17" s="8"/>
      <c r="C17" s="7"/>
      <c r="D17" s="16">
        <f>$D$15*(1.09^5)</f>
        <v>772153.81589470059</v>
      </c>
      <c r="E17" s="6"/>
      <c r="F17" s="23">
        <f t="shared" ref="F17:F20" si="0">D17*7</f>
        <v>5405076.7112629041</v>
      </c>
    </row>
    <row r="18" spans="1:6" ht="19.5" thickTop="1" thickBot="1" x14ac:dyDescent="0.3">
      <c r="A18" s="14" t="s">
        <v>57</v>
      </c>
      <c r="D18" s="16">
        <f>$D$15*(1.09^6)</f>
        <v>841647.65932522365</v>
      </c>
      <c r="F18" s="23">
        <f t="shared" si="0"/>
        <v>5891533.6152765658</v>
      </c>
    </row>
    <row r="19" spans="1:6" ht="19.5" thickTop="1" thickBot="1" x14ac:dyDescent="0.3">
      <c r="A19" s="7" t="s">
        <v>22</v>
      </c>
      <c r="B19" s="8"/>
      <c r="C19" s="7"/>
      <c r="D19" s="16">
        <f>$D$15*(1.09^7)</f>
        <v>917395.94866449374</v>
      </c>
      <c r="F19" s="23">
        <f>D19*7</f>
        <v>6421771.6406514561</v>
      </c>
    </row>
    <row r="20" spans="1:6" ht="19.5" thickTop="1" thickBot="1" x14ac:dyDescent="0.3">
      <c r="A20" s="7" t="s">
        <v>15</v>
      </c>
      <c r="B20" s="8"/>
      <c r="C20" s="7"/>
      <c r="D20" s="16">
        <f>$D$15*(1.09^8)</f>
        <v>999961.58404429827</v>
      </c>
      <c r="E20" s="18" t="s">
        <v>17</v>
      </c>
      <c r="F20" s="23">
        <f>D20*7</f>
        <v>6999731.088310088</v>
      </c>
    </row>
    <row r="21" spans="1:6" ht="19.5" thickTop="1" thickBot="1" x14ac:dyDescent="0.3">
      <c r="A21" s="14" t="s">
        <v>11</v>
      </c>
      <c r="B21" s="8"/>
      <c r="C21" s="7"/>
      <c r="D21" s="16">
        <f>$D$15*(1.09^10)</f>
        <v>1188054.358003031</v>
      </c>
      <c r="F21" s="23">
        <f>D21*7</f>
        <v>8316380.5060212165</v>
      </c>
    </row>
    <row r="22" spans="1:6" ht="19.5" thickTop="1" thickBot="1" x14ac:dyDescent="0.3">
      <c r="A22" s="14" t="s">
        <v>12</v>
      </c>
      <c r="B22" s="8"/>
      <c r="C22" s="7"/>
      <c r="D22" s="16">
        <f>$D$15*(1.09^15)</f>
        <v>1827968.8949468043</v>
      </c>
      <c r="E22" s="18" t="s">
        <v>63</v>
      </c>
      <c r="F22" s="23">
        <f>D22*7</f>
        <v>12795782.26462763</v>
      </c>
    </row>
    <row r="23" spans="1:6" ht="17.25" thickTop="1" x14ac:dyDescent="0.25"/>
    <row r="24" spans="1:6" ht="18" x14ac:dyDescent="0.25">
      <c r="A24" s="33" t="s">
        <v>25</v>
      </c>
    </row>
    <row r="25" spans="1:6" ht="18" x14ac:dyDescent="0.25">
      <c r="A25" s="14" t="s">
        <v>61</v>
      </c>
    </row>
    <row r="26" spans="1:6" ht="18" x14ac:dyDescent="0.25">
      <c r="A26" s="14" t="s">
        <v>60</v>
      </c>
    </row>
    <row r="27" spans="1:6" ht="18" x14ac:dyDescent="0.25">
      <c r="A27" s="7" t="s">
        <v>62</v>
      </c>
    </row>
    <row r="28" spans="1:6" ht="18" x14ac:dyDescent="0.25">
      <c r="A28" s="7" t="s">
        <v>64</v>
      </c>
    </row>
    <row r="29" spans="1:6" ht="18" x14ac:dyDescent="0.25">
      <c r="A29" s="7" t="s">
        <v>65</v>
      </c>
    </row>
    <row r="30" spans="1:6" ht="18" x14ac:dyDescent="0.25">
      <c r="A30" s="7"/>
    </row>
  </sheetData>
  <phoneticPr fontId="6" type="noConversion"/>
  <conditionalFormatting sqref="B9:B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美元分紅計劃</vt:lpstr>
      <vt:lpstr>美元投資計劃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</cp:lastModifiedBy>
  <dcterms:created xsi:type="dcterms:W3CDTF">2019-08-20T20:12:36Z</dcterms:created>
  <dcterms:modified xsi:type="dcterms:W3CDTF">2019-08-21T17:32:28Z</dcterms:modified>
</cp:coreProperties>
</file>